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<sst xmlns="http://schemas.openxmlformats.org/spreadsheetml/2006/main" count="97" uniqueCount="97">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</sst>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V.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CEBERINA ZARZUELA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EJECUCION PRESUPUESTARIA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74" zoomScale="120" zoomScaleNormal="120" workbookViewId="0">
      <selection activeCell="F99" sqref="F99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2505154819</v>
      </c>
      <c r="C17" s="47">
        <f>SUM(C18:C22)</f>
        <v>2513185911.5200005</v>
      </c>
      <c r="D17" s="12">
        <f>SUM(D18:D22)</f>
        <v>110757482.25999999</v>
      </c>
      <c r="E17" s="12">
        <f t="shared" ref="E17:K17" si="0">+E18+E19+E20+E21+E22</f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110757482.25999999</v>
      </c>
    </row>
    <row r="18" spans="1:16" x14ac:dyDescent="0.25">
      <c r="A18" s="5" t="s">
        <v>2</v>
      </c>
      <c r="B18" s="48">
        <v>1887576247</v>
      </c>
      <c r="C18" s="48">
        <v>1882593923.6600001</v>
      </c>
      <c r="D18" s="44">
        <v>89060527.799999997</v>
      </c>
      <c r="E18" s="13"/>
      <c r="F18" s="13"/>
      <c r="G18" s="31"/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89060527.799999997</v>
      </c>
    </row>
    <row r="19" spans="1:16" x14ac:dyDescent="0.25">
      <c r="A19" s="5" t="s">
        <v>3</v>
      </c>
      <c r="B19" s="48">
        <v>364617734</v>
      </c>
      <c r="C19" s="48">
        <v>361560838.56</v>
      </c>
      <c r="D19" s="44">
        <v>8149564.71</v>
      </c>
      <c r="E19" s="13"/>
      <c r="F19" s="13"/>
      <c r="G19" s="31"/>
      <c r="H19" s="32"/>
      <c r="I19" s="33"/>
      <c r="J19" s="16"/>
      <c r="K19" s="16"/>
      <c r="L19" s="34"/>
      <c r="M19" s="13"/>
      <c r="N19" s="13"/>
      <c r="O19" s="13"/>
      <c r="P19" s="26">
        <f t="shared" si="2"/>
        <v>8149564.71</v>
      </c>
    </row>
    <row r="20" spans="1:16" x14ac:dyDescent="0.25">
      <c r="A20" s="5" t="s">
        <v>4</v>
      </c>
      <c r="B20" s="48">
        <v>2595000</v>
      </c>
      <c r="C20" s="48">
        <v>4032661.27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/>
      <c r="C21" s="16">
        <v>1001506.8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250365838</v>
      </c>
      <c r="C22" s="48">
        <v>263996981.22999999</v>
      </c>
      <c r="D22" s="44">
        <v>13547389.75</v>
      </c>
      <c r="E22" s="13"/>
      <c r="F22" s="13"/>
      <c r="G22" s="31"/>
      <c r="H22" s="32"/>
      <c r="I22" s="33"/>
      <c r="J22" s="16"/>
      <c r="K22" s="16"/>
      <c r="L22" s="34"/>
      <c r="M22" s="13"/>
      <c r="N22" s="13"/>
      <c r="O22" s="13"/>
      <c r="P22" s="26">
        <f t="shared" si="2"/>
        <v>13547389.75</v>
      </c>
    </row>
    <row r="23" spans="1:16" x14ac:dyDescent="0.25">
      <c r="A23" s="9" t="s">
        <v>7</v>
      </c>
      <c r="B23" s="28">
        <f>SUM(B24:B32)</f>
        <v>910312998</v>
      </c>
      <c r="C23" s="28">
        <f>SUM(C24:C32)</f>
        <v>939791646.12</v>
      </c>
      <c r="D23" s="15">
        <f>SUM(D24:D32)</f>
        <v>9961825.0999999996</v>
      </c>
      <c r="E23" s="15">
        <f t="shared" ref="E23:N23" si="3">+E24+E25+E26+E27+E28+E29+E30+E31+E32</f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9961825.0999999996</v>
      </c>
    </row>
    <row r="24" spans="1:16" x14ac:dyDescent="0.25">
      <c r="A24" s="5" t="s">
        <v>8</v>
      </c>
      <c r="B24" s="48">
        <v>84910369</v>
      </c>
      <c r="C24" s="48">
        <v>119532049.17</v>
      </c>
      <c r="D24" s="44">
        <v>1995822.77</v>
      </c>
      <c r="E24" s="13"/>
      <c r="F24" s="13"/>
      <c r="G24" s="31"/>
      <c r="H24" s="32"/>
      <c r="I24" s="33"/>
      <c r="J24" s="16"/>
      <c r="K24" s="33"/>
      <c r="L24" s="34"/>
      <c r="M24" s="13"/>
      <c r="N24" s="13"/>
      <c r="O24" s="13"/>
      <c r="P24" s="26">
        <f t="shared" si="2"/>
        <v>1995822.77</v>
      </c>
    </row>
    <row r="25" spans="1:16" x14ac:dyDescent="0.25">
      <c r="A25" s="5" t="s">
        <v>9</v>
      </c>
      <c r="B25" s="48">
        <v>65755762</v>
      </c>
      <c r="C25" s="48">
        <v>65253442.93</v>
      </c>
      <c r="D25" s="31"/>
      <c r="E25" s="31"/>
      <c r="F25" s="32"/>
      <c r="G25" s="31"/>
      <c r="H25" s="32"/>
      <c r="I25" s="33"/>
      <c r="J25" s="16"/>
      <c r="K25" s="33"/>
      <c r="L25" s="34"/>
      <c r="M25" s="13"/>
      <c r="N25" s="13"/>
      <c r="O25" s="13"/>
      <c r="P25" s="26">
        <f t="shared" si="2"/>
        <v>0</v>
      </c>
    </row>
    <row r="26" spans="1:16" x14ac:dyDescent="0.25">
      <c r="A26" s="5" t="s">
        <v>10</v>
      </c>
      <c r="B26" s="48">
        <v>43218776</v>
      </c>
      <c r="C26" s="48">
        <v>44434894.460000001</v>
      </c>
      <c r="D26" s="31">
        <v>731618.5</v>
      </c>
      <c r="E26" s="31"/>
      <c r="F26" s="32"/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731618.5</v>
      </c>
    </row>
    <row r="27" spans="1:16" x14ac:dyDescent="0.25">
      <c r="A27" s="5" t="s">
        <v>11</v>
      </c>
      <c r="B27" s="48">
        <v>6141940</v>
      </c>
      <c r="C27" s="48">
        <v>6079340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92177526</v>
      </c>
      <c r="C28" s="48">
        <v>109798546</v>
      </c>
      <c r="D28" s="45">
        <v>0</v>
      </c>
      <c r="E28" s="13"/>
      <c r="F28" s="13"/>
      <c r="G28" s="31"/>
      <c r="H28" s="32"/>
      <c r="I28" s="33"/>
      <c r="J28" s="16"/>
      <c r="K28" s="33"/>
      <c r="L28" s="34"/>
      <c r="M28" s="13"/>
      <c r="N28" s="13"/>
      <c r="O28" s="13"/>
      <c r="P28" s="26">
        <f t="shared" si="2"/>
        <v>0</v>
      </c>
    </row>
    <row r="29" spans="1:16" x14ac:dyDescent="0.25">
      <c r="A29" s="5" t="s">
        <v>13</v>
      </c>
      <c r="B29" s="48">
        <v>72889853</v>
      </c>
      <c r="C29" s="48">
        <v>73294853</v>
      </c>
      <c r="D29" s="44">
        <v>563000</v>
      </c>
      <c r="E29" s="13"/>
      <c r="F29" s="13"/>
      <c r="G29" s="35"/>
      <c r="H29" s="36"/>
      <c r="I29" s="33"/>
      <c r="J29" s="16"/>
      <c r="K29" s="33"/>
      <c r="L29" s="34"/>
      <c r="M29" s="13"/>
      <c r="N29" s="13"/>
      <c r="O29" s="13"/>
      <c r="P29" s="26">
        <f t="shared" si="2"/>
        <v>563000</v>
      </c>
    </row>
    <row r="30" spans="1:16" x14ac:dyDescent="0.25">
      <c r="A30" s="5" t="s">
        <v>14</v>
      </c>
      <c r="B30" s="48">
        <v>73060645</v>
      </c>
      <c r="C30" s="48">
        <v>76092317.189999998</v>
      </c>
      <c r="D30" s="31"/>
      <c r="E30" s="35"/>
      <c r="F30" s="35"/>
      <c r="G30" s="35"/>
      <c r="H30" s="36"/>
      <c r="I30" s="33"/>
      <c r="J30" s="16"/>
      <c r="K30" s="33"/>
      <c r="L30" s="13"/>
      <c r="M30" s="13"/>
      <c r="N30" s="13"/>
      <c r="O30" s="13"/>
      <c r="P30" s="26">
        <f t="shared" si="2"/>
        <v>0</v>
      </c>
    </row>
    <row r="31" spans="1:16" x14ac:dyDescent="0.25">
      <c r="A31" s="5" t="s">
        <v>15</v>
      </c>
      <c r="B31" s="48">
        <v>425559805</v>
      </c>
      <c r="C31" s="48">
        <v>376161415.37</v>
      </c>
      <c r="D31" s="44">
        <v>6671383.8300000001</v>
      </c>
      <c r="E31" s="13"/>
      <c r="F31" s="35"/>
      <c r="G31" s="35"/>
      <c r="H31" s="36"/>
      <c r="I31" s="33"/>
      <c r="J31" s="16"/>
      <c r="K31" s="33"/>
      <c r="L31" s="34"/>
      <c r="M31" s="13"/>
      <c r="N31" s="13"/>
      <c r="O31" s="13"/>
      <c r="P31" s="26">
        <f t="shared" si="2"/>
        <v>6671383.8300000001</v>
      </c>
    </row>
    <row r="32" spans="1:16" x14ac:dyDescent="0.25">
      <c r="A32" s="5" t="s">
        <v>16</v>
      </c>
      <c r="B32" s="48">
        <v>46598322</v>
      </c>
      <c r="C32" s="48">
        <v>69144788</v>
      </c>
      <c r="D32" s="37"/>
      <c r="E32" s="35"/>
      <c r="F32" s="35"/>
      <c r="G32" s="35"/>
      <c r="H32" s="36"/>
      <c r="I32" s="33"/>
      <c r="J32" s="16"/>
      <c r="K32" s="33"/>
      <c r="L32" s="34"/>
      <c r="M32" s="13"/>
      <c r="N32" s="13"/>
      <c r="O32" s="13"/>
      <c r="P32" s="26">
        <f t="shared" si="2"/>
        <v>0</v>
      </c>
    </row>
    <row r="33" spans="1:16" x14ac:dyDescent="0.25">
      <c r="A33" s="9" t="s">
        <v>17</v>
      </c>
      <c r="B33" s="28">
        <f>SUM(B34:B42)</f>
        <v>505340784</v>
      </c>
      <c r="C33" s="28">
        <f>+C34+C35+C36+C37+C38+C39+C40+C41+C42</f>
        <v>503513495.40999997</v>
      </c>
      <c r="D33" s="15">
        <f>SUM(D34:D42)</f>
        <v>0</v>
      </c>
      <c r="E33" s="15">
        <f t="shared" ref="E33:N33" si="4">+E34+E35+E36+E37+E38+E39+E40+E41+E42</f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0</v>
      </c>
    </row>
    <row r="34" spans="1:16" x14ac:dyDescent="0.25">
      <c r="A34" s="5" t="s">
        <v>18</v>
      </c>
      <c r="B34" s="48">
        <v>19950637</v>
      </c>
      <c r="C34" s="48">
        <v>47110905</v>
      </c>
      <c r="D34" s="31"/>
      <c r="E34" s="35"/>
      <c r="F34" s="36"/>
      <c r="G34" s="35"/>
      <c r="H34" s="36"/>
      <c r="I34" s="33"/>
      <c r="J34" s="16"/>
      <c r="K34" s="33"/>
      <c r="L34" s="34"/>
      <c r="M34" s="13"/>
      <c r="N34" s="13"/>
      <c r="O34" s="13"/>
      <c r="P34" s="26">
        <f t="shared" si="2"/>
        <v>0</v>
      </c>
    </row>
    <row r="35" spans="1:16" x14ac:dyDescent="0.25">
      <c r="A35" s="5" t="s">
        <v>19</v>
      </c>
      <c r="B35" s="48">
        <v>22297841</v>
      </c>
      <c r="C35" s="48">
        <v>27214183</v>
      </c>
      <c r="D35" s="37"/>
      <c r="E35" s="35"/>
      <c r="F35" s="35"/>
      <c r="G35" s="35"/>
      <c r="H35" s="35"/>
      <c r="I35" s="33"/>
      <c r="J35" s="16"/>
      <c r="K35" s="33"/>
      <c r="L35" s="13"/>
      <c r="M35" s="13"/>
      <c r="N35" s="13"/>
      <c r="O35" s="13"/>
      <c r="P35" s="26">
        <f t="shared" si="2"/>
        <v>0</v>
      </c>
    </row>
    <row r="36" spans="1:16" x14ac:dyDescent="0.25">
      <c r="A36" s="5" t="s">
        <v>20</v>
      </c>
      <c r="B36" s="13">
        <v>70825382</v>
      </c>
      <c r="C36" s="13">
        <v>35868272</v>
      </c>
      <c r="D36" s="37"/>
      <c r="E36" s="35"/>
      <c r="F36" s="35"/>
      <c r="G36" s="35"/>
      <c r="H36" s="35"/>
      <c r="I36" s="33"/>
      <c r="J36" s="16"/>
      <c r="K36" s="33"/>
      <c r="L36" s="34"/>
      <c r="M36" s="13"/>
      <c r="N36" s="13"/>
      <c r="O36" s="13"/>
      <c r="P36" s="26">
        <f t="shared" si="2"/>
        <v>0</v>
      </c>
    </row>
    <row r="37" spans="1:16" x14ac:dyDescent="0.25">
      <c r="A37" s="5" t="s">
        <v>21</v>
      </c>
      <c r="B37" s="48">
        <v>4405222</v>
      </c>
      <c r="C37" s="48">
        <v>6117015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10695083</v>
      </c>
      <c r="C38" s="48">
        <v>10806095</v>
      </c>
      <c r="D38" s="37"/>
      <c r="E38" s="35"/>
      <c r="F38" s="35"/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0</v>
      </c>
    </row>
    <row r="39" spans="1:16" x14ac:dyDescent="0.25">
      <c r="A39" s="5" t="s">
        <v>23</v>
      </c>
      <c r="B39" s="48">
        <v>6761072</v>
      </c>
      <c r="C39" s="48">
        <v>8342698.9800000004</v>
      </c>
      <c r="D39" s="37"/>
      <c r="E39" s="35"/>
      <c r="F39" s="35"/>
      <c r="G39" s="35"/>
      <c r="H39" s="35"/>
      <c r="I39" s="33"/>
      <c r="J39" s="16"/>
      <c r="K39" s="33"/>
      <c r="L39" s="34"/>
      <c r="M39" s="13"/>
      <c r="N39" s="13"/>
      <c r="O39" s="13"/>
      <c r="P39" s="26">
        <f t="shared" si="2"/>
        <v>0</v>
      </c>
    </row>
    <row r="40" spans="1:16" x14ac:dyDescent="0.25">
      <c r="A40" s="5" t="s">
        <v>24</v>
      </c>
      <c r="B40" s="48">
        <v>80713654</v>
      </c>
      <c r="C40" s="48">
        <v>82264635.159999996</v>
      </c>
      <c r="D40" s="31"/>
      <c r="E40" s="31"/>
      <c r="F40" s="13"/>
      <c r="G40" s="31"/>
      <c r="H40" s="31"/>
      <c r="I40" s="38"/>
      <c r="J40" s="16"/>
      <c r="K40" s="38"/>
      <c r="L40" s="34"/>
      <c r="M40" s="13"/>
      <c r="N40" s="13"/>
      <c r="O40" s="13"/>
      <c r="P40" s="26">
        <f t="shared" si="2"/>
        <v>0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289691893</v>
      </c>
      <c r="C42" s="48">
        <v>285789691.26999998</v>
      </c>
      <c r="D42" s="37"/>
      <c r="E42" s="35"/>
      <c r="F42" s="36"/>
      <c r="G42" s="35"/>
      <c r="H42" s="35"/>
      <c r="I42" s="33"/>
      <c r="J42" s="16"/>
      <c r="K42" s="33"/>
      <c r="L42" s="34"/>
      <c r="M42" s="13"/>
      <c r="N42" s="13"/>
      <c r="O42" s="13"/>
      <c r="P42" s="26">
        <f t="shared" si="2"/>
        <v>0</v>
      </c>
    </row>
    <row r="43" spans="1:16" x14ac:dyDescent="0.25">
      <c r="A43" s="9" t="s">
        <v>27</v>
      </c>
      <c r="B43" s="28">
        <f>SUM(B44:B51)</f>
        <v>16267595424</v>
      </c>
      <c r="C43" s="28">
        <f>+C44+C45+C46+C47+C48+C49+C50+C51</f>
        <v>16262526184.790001</v>
      </c>
      <c r="D43" s="15">
        <f>SUM(D44:D51)</f>
        <v>1219768444.7399998</v>
      </c>
      <c r="E43" s="15">
        <f t="shared" ref="E43:M43" si="5">+E44+E45+E46+E47+E48+E49+E50+E51</f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1219768444.7399998</v>
      </c>
    </row>
    <row r="44" spans="1:16" x14ac:dyDescent="0.25">
      <c r="A44" s="5" t="s">
        <v>28</v>
      </c>
      <c r="B44" s="48">
        <v>71760717</v>
      </c>
      <c r="C44" s="48">
        <v>66691477.789999999</v>
      </c>
      <c r="D44" s="31"/>
      <c r="E44" s="31"/>
      <c r="F44" s="13"/>
      <c r="G44" s="31"/>
      <c r="H44" s="31"/>
      <c r="I44" s="38"/>
      <c r="J44" s="39"/>
      <c r="K44" s="38"/>
      <c r="L44" s="34"/>
      <c r="M44" s="13"/>
      <c r="N44" s="13"/>
      <c r="O44" s="13"/>
      <c r="P44" s="26">
        <f t="shared" si="2"/>
        <v>0</v>
      </c>
    </row>
    <row r="45" spans="1:16" x14ac:dyDescent="0.25">
      <c r="A45" s="5" t="s">
        <v>29</v>
      </c>
      <c r="D45" s="44"/>
      <c r="E45" s="31"/>
      <c r="F45" s="31"/>
      <c r="G45" s="31"/>
      <c r="H45" s="31"/>
      <c r="I45" s="36"/>
      <c r="J45" s="35"/>
      <c r="K45" s="38"/>
      <c r="L45" s="13"/>
      <c r="M45" s="13"/>
      <c r="N45" s="13"/>
      <c r="O45" s="13"/>
      <c r="P45" s="26">
        <f t="shared" si="2"/>
        <v>0</v>
      </c>
    </row>
    <row r="46" spans="1:16" x14ac:dyDescent="0.25">
      <c r="A46" s="5" t="s">
        <v>30</v>
      </c>
      <c r="B46" s="25">
        <v>15375981797</v>
      </c>
      <c r="C46" s="16">
        <v>15375981797</v>
      </c>
      <c r="D46" s="44">
        <v>1203195202.6199999</v>
      </c>
      <c r="E46" s="13"/>
      <c r="F46" s="13"/>
      <c r="G46" s="35"/>
      <c r="H46" s="35"/>
      <c r="I46" s="33"/>
      <c r="J46" s="16"/>
      <c r="K46" s="33"/>
      <c r="L46" s="34"/>
      <c r="M46" s="13"/>
      <c r="N46" s="13"/>
      <c r="O46" s="13"/>
      <c r="P46" s="26">
        <f t="shared" si="2"/>
        <v>1203195202.6199999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2300000</v>
      </c>
      <c r="C50" s="25">
        <v>2300000</v>
      </c>
      <c r="D50" s="31"/>
      <c r="E50" s="35"/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0</v>
      </c>
    </row>
    <row r="51" spans="1:16" x14ac:dyDescent="0.25">
      <c r="A51" s="5" t="s">
        <v>35</v>
      </c>
      <c r="B51" s="48">
        <v>817552910</v>
      </c>
      <c r="C51" s="48">
        <v>817552910</v>
      </c>
      <c r="D51" s="44">
        <v>16573242.119999999</v>
      </c>
      <c r="E51" s="13"/>
      <c r="F51" s="13"/>
      <c r="G51" s="35"/>
      <c r="H51" s="35"/>
      <c r="I51" s="33"/>
      <c r="J51" s="13"/>
      <c r="K51" s="33"/>
      <c r="L51" s="34"/>
      <c r="M51" s="13"/>
      <c r="N51" s="13"/>
      <c r="O51" s="13"/>
      <c r="P51" s="26">
        <f t="shared" si="2"/>
        <v>16573242.119999999</v>
      </c>
    </row>
    <row r="52" spans="1:16" x14ac:dyDescent="0.25">
      <c r="A52" s="9" t="s">
        <v>36</v>
      </c>
      <c r="B52" s="28">
        <f>SUM(B53:B58)</f>
        <v>8986100354</v>
      </c>
      <c r="C52" s="28">
        <f>+C53+C54+C55+C56+C57+C58</f>
        <v>8986100354</v>
      </c>
      <c r="D52" s="15">
        <f>SUM(D53:D58)</f>
        <v>748840518</v>
      </c>
      <c r="E52" s="15">
        <f t="shared" ref="E52:N52" si="6">+E53+E54+E55+E56+E57+E58</f>
        <v>0</v>
      </c>
      <c r="F52" s="15">
        <f t="shared" si="6"/>
        <v>0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748840518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8986100354</v>
      </c>
      <c r="C55" s="48">
        <v>8986100354</v>
      </c>
      <c r="D55" s="44">
        <v>748840518</v>
      </c>
      <c r="E55" s="13"/>
      <c r="F55" s="13"/>
      <c r="G55" s="35"/>
      <c r="H55" s="35"/>
      <c r="I55" s="40"/>
      <c r="J55" s="13"/>
      <c r="K55" s="40"/>
      <c r="L55" s="34"/>
      <c r="M55" s="13"/>
      <c r="N55" s="13"/>
      <c r="O55" s="13"/>
      <c r="P55" s="26">
        <f t="shared" si="2"/>
        <v>748840518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240510960</v>
      </c>
      <c r="C59" s="28">
        <f>+C60+C61+C62+C63+C64+C65+C66+C67+C68</f>
        <v>209897747.16</v>
      </c>
      <c r="D59" s="15">
        <f>+D60+D61+D62+D63+D64+D65</f>
        <v>0</v>
      </c>
      <c r="E59" s="15">
        <f t="shared" ref="E59:K59" si="7">+E60+E61+E62+E63+E64+E65</f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0</v>
      </c>
    </row>
    <row r="60" spans="1:16" x14ac:dyDescent="0.25">
      <c r="A60" s="5" t="s">
        <v>44</v>
      </c>
      <c r="B60" s="48">
        <v>118153963</v>
      </c>
      <c r="C60" s="48">
        <v>109798126.56</v>
      </c>
      <c r="D60" s="37"/>
      <c r="E60" s="35"/>
      <c r="F60" s="36"/>
      <c r="G60" s="35"/>
      <c r="H60" s="35"/>
      <c r="I60" s="33"/>
      <c r="J60" s="13"/>
      <c r="K60" s="33"/>
      <c r="L60" s="16"/>
      <c r="M60" s="13"/>
      <c r="N60" s="13"/>
      <c r="O60" s="13"/>
      <c r="P60" s="26">
        <f t="shared" si="2"/>
        <v>0</v>
      </c>
    </row>
    <row r="61" spans="1:16" x14ac:dyDescent="0.25">
      <c r="A61" s="5" t="s">
        <v>45</v>
      </c>
      <c r="B61" s="48">
        <v>16429128</v>
      </c>
      <c r="C61" s="48">
        <v>16429128</v>
      </c>
      <c r="D61" s="37"/>
      <c r="E61" s="35"/>
      <c r="F61" s="35"/>
      <c r="G61" s="35"/>
      <c r="H61" s="35"/>
      <c r="I61" s="35"/>
      <c r="J61" s="13"/>
      <c r="K61" s="33"/>
      <c r="L61" s="16"/>
      <c r="M61" s="13"/>
      <c r="N61" s="13"/>
      <c r="O61" s="13"/>
      <c r="P61" s="26">
        <f t="shared" si="2"/>
        <v>0</v>
      </c>
    </row>
    <row r="62" spans="1:16" x14ac:dyDescent="0.25">
      <c r="A62" s="5" t="s">
        <v>46</v>
      </c>
      <c r="B62" s="25">
        <v>0</v>
      </c>
      <c r="C62" s="25">
        <v>0</v>
      </c>
      <c r="D62" s="37"/>
      <c r="E62" s="35"/>
      <c r="F62" s="35"/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1713193</v>
      </c>
      <c r="C63" s="48">
        <v>1713193</v>
      </c>
      <c r="D63" s="37"/>
      <c r="E63" s="35"/>
      <c r="F63" s="35"/>
      <c r="G63" s="35"/>
      <c r="H63" s="35"/>
      <c r="I63" s="33"/>
      <c r="J63" s="13"/>
      <c r="K63" s="33"/>
      <c r="L63" s="16"/>
      <c r="M63" s="13"/>
      <c r="N63" s="13"/>
      <c r="O63" s="13"/>
      <c r="P63" s="26">
        <f t="shared" si="2"/>
        <v>0</v>
      </c>
    </row>
    <row r="64" spans="1:16" x14ac:dyDescent="0.25">
      <c r="A64" s="5" t="s">
        <v>48</v>
      </c>
      <c r="B64" s="48">
        <v>6803550</v>
      </c>
      <c r="C64" s="48">
        <v>6803550</v>
      </c>
      <c r="D64" s="37"/>
      <c r="E64" s="35"/>
      <c r="F64" s="35"/>
      <c r="G64" s="35"/>
      <c r="H64" s="35"/>
      <c r="I64" s="33"/>
      <c r="J64" s="16"/>
      <c r="K64" s="16"/>
      <c r="L64" s="34"/>
      <c r="M64" s="13"/>
      <c r="N64" s="13"/>
      <c r="O64" s="13"/>
      <c r="P64" s="26">
        <f t="shared" si="2"/>
        <v>0</v>
      </c>
    </row>
    <row r="65" spans="1:16" x14ac:dyDescent="0.25">
      <c r="A65" s="5" t="s">
        <v>49</v>
      </c>
      <c r="B65" s="48">
        <v>0</v>
      </c>
      <c r="C65" s="48">
        <v>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>
        <v>0</v>
      </c>
      <c r="C66" s="25">
        <v>0</v>
      </c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96697520</v>
      </c>
      <c r="C67" s="48">
        <v>74817520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713606</v>
      </c>
      <c r="C68" s="16">
        <v>336229.6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29415015339</v>
      </c>
      <c r="C90" s="20">
        <f>+C88+C85+C82+C77+C74+C69+C59+C52+C43+C33+C23+C17</f>
        <v>29415015339</v>
      </c>
      <c r="D90" s="20">
        <f>+D88+D85+D82+D77+D74+D69+D59+D52+D43+D33+D23+D17</f>
        <v>2089328270.0999997</v>
      </c>
      <c r="E90" s="20">
        <f t="shared" ref="E90:O90" si="11">+E88+E85+E82+E77+E74+E69+E59+E52+E43+E33+E23+E17</f>
        <v>0</v>
      </c>
      <c r="F90" s="20">
        <f t="shared" si="11"/>
        <v>0</v>
      </c>
      <c r="G90" s="20">
        <f t="shared" si="11"/>
        <v>0</v>
      </c>
      <c r="H90" s="20">
        <f t="shared" si="11"/>
        <v>0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2089328270.0999997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2024-02-02T14:06:51Z</cp:lastPrinted>
  <dcterms:created xsi:type="dcterms:W3CDTF">2021-07-29T18:58:50Z</dcterms:created>
  <dcterms:modified xsi:type="dcterms:W3CDTF">2024-02-02T14:08:15Z</dcterms:modified>
</cp:coreProperties>
</file>